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ssan\Desktop\Emission Inventory Workgroup\"/>
    </mc:Choice>
  </mc:AlternateContent>
  <xr:revisionPtr revIDLastSave="0" documentId="8_{6F59345A-A779-48ED-B976-7B812090909A}" xr6:coauthVersionLast="47" xr6:coauthVersionMax="47" xr10:uidLastSave="{00000000-0000-0000-0000-000000000000}"/>
  <bookViews>
    <workbookView xWindow="-120" yWindow="-120" windowWidth="29040" windowHeight="15840" xr2:uid="{5147425C-8898-4D89-98CF-623976717943}"/>
  </bookViews>
  <sheets>
    <sheet name="LADCO_Comments" sheetId="1" r:id="rId1"/>
  </sheets>
  <definedNames>
    <definedName name="_xlnm._FilterDatabase" localSheetId="0" hidden="1">LADCO_Comments!$A$1:$K$47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1" l="1"/>
  <c r="J44" i="1"/>
  <c r="J40" i="1"/>
  <c r="J39" i="1"/>
  <c r="J38" i="1"/>
  <c r="J37" i="1"/>
  <c r="J36" i="1"/>
  <c r="J35" i="1"/>
  <c r="J34" i="1"/>
  <c r="J33" i="1"/>
  <c r="J32" i="1"/>
  <c r="J7" i="1"/>
  <c r="J6" i="1"/>
  <c r="J5" i="1"/>
  <c r="J4" i="1"/>
  <c r="J3" i="1"/>
  <c r="J2" i="1"/>
  <c r="J47" i="1"/>
  <c r="J46" i="1"/>
</calcChain>
</file>

<file path=xl/sharedStrings.xml><?xml version="1.0" encoding="utf-8"?>
<sst xmlns="http://schemas.openxmlformats.org/spreadsheetml/2006/main" count="332" uniqueCount="70">
  <si>
    <t>Sector</t>
  </si>
  <si>
    <t>Region</t>
  </si>
  <si>
    <t>State</t>
  </si>
  <si>
    <t>SCC</t>
  </si>
  <si>
    <t>SCC Description</t>
  </si>
  <si>
    <t>Pollutant</t>
  </si>
  <si>
    <t>2023fj-2016fj</t>
  </si>
  <si>
    <t>airports</t>
  </si>
  <si>
    <t>Lower 48</t>
  </si>
  <si>
    <t>Illinois</t>
  </si>
  <si>
    <t>Mobile Sources;Aircraft;Commercial Aircraft;Total: All Types</t>
  </si>
  <si>
    <t>NOX</t>
  </si>
  <si>
    <t>ptnonipm</t>
  </si>
  <si>
    <t>Ohio</t>
  </si>
  <si>
    <t>Industrial Processes;Mineral Products;Lime Manufacture;Calcining: Rotary Kiln (See SCC Codes 3-05-016-18,-19,-20,-21)</t>
  </si>
  <si>
    <t>nonroad</t>
  </si>
  <si>
    <t>Minnesota</t>
  </si>
  <si>
    <t>Mobile Sources;Off-highway Vehicle Gasoline;Recreational Equipment;2-Stroke Snowmobiles</t>
  </si>
  <si>
    <t>pt_oilgas</t>
  </si>
  <si>
    <t>Michigan</t>
  </si>
  <si>
    <t>Internal Combustion Engines;Industrial;Natural Gas;2-cycle Lean Burn</t>
  </si>
  <si>
    <t>np_oilgas</t>
  </si>
  <si>
    <t>Industrial Processes;Oil and Gas Exploration and Production;All Processes;Drill Rigs</t>
  </si>
  <si>
    <t>nonpt</t>
  </si>
  <si>
    <t>Stationary Source Fuel Combustion;Commercial/Institutional;Distillate Oil;IC Engines</t>
  </si>
  <si>
    <t>Wisconsin</t>
  </si>
  <si>
    <t>Industrial Processes;Mineral Products;Glass Manufacture;Flat Glass: Melting Furnace</t>
  </si>
  <si>
    <t>Indiana</t>
  </si>
  <si>
    <t>Industrial Processes;Mineral Products;Cement Manufacturing (Dry Process);Preheater Kiln</t>
  </si>
  <si>
    <t>Industrial Processes;Mineral Products;Cement Manufacturing (Wet Process);Kiln</t>
  </si>
  <si>
    <t>Industrial Processes;Mineral Products;Lime Manufacture;Calcining: Coal- and Gas-fired Rotary Kiln</t>
  </si>
  <si>
    <t>Industrial Processes;Oil and Gas Exploration and Production;On-Shore Gas Production;Gas Well Heaters</t>
  </si>
  <si>
    <t>External Combustion;Industrial: Boilers;Petroleum Coke;All Boiler Sizes</t>
  </si>
  <si>
    <t>Industrial Processes;Mineral Products;Glass Manufacture;Container Glass: Melting Furnace</t>
  </si>
  <si>
    <t>Mobile Sources;Pleasure Craft;Gasoline;2-Stroke Pleasure Craft</t>
  </si>
  <si>
    <t>Internal Combustion Engines;Industrial;Natural Gas;4-cycle Lean Burn</t>
  </si>
  <si>
    <t>rail</t>
  </si>
  <si>
    <t>Mobile Sources;Railroad Equipment;Diesel;Line Haul Locomotives: Class II / III Operations</t>
  </si>
  <si>
    <t>Internal Combustion Engines;Engine Testing;Aircraft Engine Testing;Jet A Fuel</t>
  </si>
  <si>
    <t>Industrial Processes;Oil and Gas Exploration and Production;Crude Petroleum;Oil Well Heaters</t>
  </si>
  <si>
    <t>Industrial Processes;Mineral Products;Glass Manufacture;Pressed and Blown Glass: Melting Furnace</t>
  </si>
  <si>
    <t>Stationary Source Fuel Combustion;Commercial/Institutional;Distillate Oil;Total: Boilers and IC Engines</t>
  </si>
  <si>
    <t>Industrial Processes;Food and Agriculture;Fuel Fired Equipment;Natural Gas: Process Heaters</t>
  </si>
  <si>
    <t>External Combustion;Industrial: Boilers;Petroleum Coke;Cogeneration</t>
  </si>
  <si>
    <t>External Combustion;Commercial/Institutional: Boilers;Natural Gas;&gt; 100 Million BTU/hr</t>
  </si>
  <si>
    <t>Industrial Processes;Oil and Gas Exploration and Production;On-Shore Oil Production;Artificial Lift Engines</t>
  </si>
  <si>
    <t>New Growth Source Document</t>
  </si>
  <si>
    <t>Updated growth Factor</t>
  </si>
  <si>
    <t>2023fj/ 2016fj</t>
  </si>
  <si>
    <t>LADCO Comment</t>
  </si>
  <si>
    <t xml:space="preserve">Growth in total boats has plateaued since 2015. </t>
  </si>
  <si>
    <t xml:space="preserve">https://uscgboating.org/library/accident-statistics/Recreational-Boating-Statistics-2020.pdf  Page 68 </t>
  </si>
  <si>
    <t>https://railtec.illinois.edu/wp/wp-content/uploads/pdf-archive/9.1.pdf</t>
  </si>
  <si>
    <t>AEO Growth seems correct but fuel efficience eats up have of that growth. We think the correct growth rates are about half what EPA suggests</t>
  </si>
  <si>
    <t>https://www.statista.com/statistics/197690/us-airline-fuel-consumption-since-2004/</t>
  </si>
  <si>
    <t xml:space="preserve">Use the 7 year growth rate from 2012 to 2019 for the 7 year period 2016 to 2023 </t>
  </si>
  <si>
    <t>https://dnr.wi.gov/files/pdf/pubs/le/LE0203_2016.pdf</t>
  </si>
  <si>
    <t xml:space="preserve">General reductions in Snowmobile registrations. Flat Growth. </t>
  </si>
  <si>
    <t xml:space="preserve">We believe Distilate fuels are on the decline. </t>
  </si>
  <si>
    <t>https://www.eia.gov/dnav/pet/hist/LeafHandler.ashx?n=PET&amp;s=KD0VISNUS1&amp;f=A</t>
  </si>
  <si>
    <t>https://pubs.usgs.gov/periodicals/mcs2020/mcs2020-lime.pdf</t>
  </si>
  <si>
    <t>Near flat nationally</t>
  </si>
  <si>
    <t>https://fred.stlouisfed.org/series/IPG3272N</t>
  </si>
  <si>
    <t>https://fred.stlouisfed.org/series/IPG3273SQ</t>
  </si>
  <si>
    <t>Decreases expected, Follow Past Trend</t>
  </si>
  <si>
    <t>No Growth Expected</t>
  </si>
  <si>
    <t>https://fred.stlouisfed.org/series/CES1021100001</t>
  </si>
  <si>
    <t>St Louis Fed Employment  likely tracks new exploration. Estimate flat growth</t>
  </si>
  <si>
    <t>https://fred.stlouisfed.org/series/EMISSCO2VPCEIBA</t>
  </si>
  <si>
    <t>Significant National Reductions in this source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</si>
</sst>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theme="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2" fontId="0" fillId="3" borderId="5" xfId="0" applyNumberFormat="1" applyFont="1" applyFill="1" applyBorder="1"/>
    <xf numFmtId="164" fontId="0" fillId="3" borderId="5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164" fontId="1" fillId="3" borderId="2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0" fillId="5" borderId="6" xfId="0" applyFont="1" applyFill="1" applyBorder="1"/>
    <xf numFmtId="0" fontId="0" fillId="6" borderId="6" xfId="0" applyFont="1" applyFill="1" applyBorder="1"/>
    <xf numFmtId="0" fontId="0" fillId="7" borderId="4" xfId="0" applyFont="1" applyFill="1" applyBorder="1"/>
    <xf numFmtId="0" fontId="0" fillId="7" borderId="5" xfId="0" applyFont="1" applyFill="1" applyBorder="1"/>
    <xf numFmtId="0" fontId="0" fillId="7" borderId="6" xfId="0" applyFont="1" applyFill="1" applyBorder="1"/>
    <xf numFmtId="0" fontId="0" fillId="8" borderId="4" xfId="0" applyFont="1" applyFill="1" applyBorder="1"/>
    <xf numFmtId="0" fontId="0" fillId="8" borderId="5" xfId="0" applyFont="1" applyFill="1" applyBorder="1"/>
    <xf numFmtId="0" fontId="0" fillId="8" borderId="6" xfId="0" applyFont="1" applyFill="1" applyBorder="1"/>
    <xf numFmtId="0" fontId="2" fillId="8" borderId="5" xfId="1" applyFill="1" applyBorder="1"/>
    <xf numFmtId="0" fontId="2" fillId="7" borderId="5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ia.gov/dnav/pet/hist/LeafHandler.ashx?n=PET&amp;s=KD0VISNUS1&amp;f=A" TargetMode="External"/><Relationship Id="rId3" Type="http://schemas.openxmlformats.org/officeDocument/2006/relationships/hyperlink" Target="https://railtec.illinois.edu/wp/wp-content/uploads/pdf-archive/9.1.pdf" TargetMode="External"/><Relationship Id="rId7" Type="http://schemas.openxmlformats.org/officeDocument/2006/relationships/hyperlink" Target="https://www.statista.com/statistics/197690/us-airline-fuel-consumption-since-2004/" TargetMode="External"/><Relationship Id="rId2" Type="http://schemas.openxmlformats.org/officeDocument/2006/relationships/hyperlink" Target="https://railtec.illinois.edu/wp/wp-content/uploads/pdf-archive/9.1.pdf" TargetMode="External"/><Relationship Id="rId1" Type="http://schemas.openxmlformats.org/officeDocument/2006/relationships/hyperlink" Target="https://uscgboating.org/library/accident-statistics/Recreational-Boating-Statistics-2020.pdf%20%20Page%2068" TargetMode="External"/><Relationship Id="rId6" Type="http://schemas.openxmlformats.org/officeDocument/2006/relationships/hyperlink" Target="https://uscgboating.org/library/accident-statistics/Recreational-Boating-Statistics-2020.pdf%20%20Page%2068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uscgboating.org/library/accident-statistics/Recreational-Boating-Statistics-2020.pdf%20%20Page%2068" TargetMode="External"/><Relationship Id="rId10" Type="http://schemas.openxmlformats.org/officeDocument/2006/relationships/hyperlink" Target="https://fred.stlouisfed.org/series/CES1021100001" TargetMode="External"/><Relationship Id="rId4" Type="http://schemas.openxmlformats.org/officeDocument/2006/relationships/hyperlink" Target="https://uscgboating.org/library/accident-statistics/Recreational-Boating-Statistics-2020.pdf%20%20Page%2068" TargetMode="External"/><Relationship Id="rId9" Type="http://schemas.openxmlformats.org/officeDocument/2006/relationships/hyperlink" Target="https://dnr.wi.gov/files/pdf/pubs/le/LE0203_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CA169-700A-4550-9399-8FB19630EBCC}">
  <sheetPr filterMode="1"/>
  <dimension ref="A1:K47"/>
  <sheetViews>
    <sheetView tabSelected="1" workbookViewId="0">
      <selection activeCell="I15" sqref="I15"/>
    </sheetView>
  </sheetViews>
  <sheetFormatPr defaultColWidth="8.85546875" defaultRowHeight="15" x14ac:dyDescent="0.25"/>
  <cols>
    <col min="4" max="4" width="13.140625" customWidth="1"/>
    <col min="5" max="5" width="73" customWidth="1"/>
    <col min="8" max="8" width="11.5703125" customWidth="1"/>
    <col min="9" max="9" width="67" customWidth="1"/>
    <col min="11" max="11" width="68.140625" customWidth="1"/>
  </cols>
  <sheetData>
    <row r="1" spans="1:11" ht="45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48</v>
      </c>
      <c r="H1" s="7" t="s">
        <v>6</v>
      </c>
      <c r="I1" s="4" t="s">
        <v>46</v>
      </c>
      <c r="J1" s="8" t="s">
        <v>47</v>
      </c>
      <c r="K1" s="4" t="s">
        <v>49</v>
      </c>
    </row>
    <row r="2" spans="1:11" hidden="1" x14ac:dyDescent="0.25">
      <c r="A2" s="11" t="s">
        <v>7</v>
      </c>
      <c r="B2" s="12" t="s">
        <v>8</v>
      </c>
      <c r="C2" s="12" t="s">
        <v>9</v>
      </c>
      <c r="D2" s="12">
        <v>2275020000</v>
      </c>
      <c r="E2" s="12" t="s">
        <v>10</v>
      </c>
      <c r="F2" s="13" t="s">
        <v>11</v>
      </c>
      <c r="G2" s="1">
        <v>1.2838483301574553</v>
      </c>
      <c r="H2" s="2">
        <v>1085.6989999999998</v>
      </c>
      <c r="I2" s="12" t="s">
        <v>54</v>
      </c>
      <c r="J2" s="9">
        <f t="shared" ref="J2:J7" si="0">1+(18.27/15.86-1)</f>
        <v>1.1519546027742749</v>
      </c>
      <c r="K2" s="12" t="s">
        <v>55</v>
      </c>
    </row>
    <row r="3" spans="1:11" hidden="1" x14ac:dyDescent="0.25">
      <c r="A3" s="11" t="s">
        <v>7</v>
      </c>
      <c r="B3" s="12" t="s">
        <v>8</v>
      </c>
      <c r="C3" s="12" t="s">
        <v>19</v>
      </c>
      <c r="D3" s="12">
        <v>2275020000</v>
      </c>
      <c r="E3" s="12" t="s">
        <v>10</v>
      </c>
      <c r="F3" s="13" t="s">
        <v>11</v>
      </c>
      <c r="G3" s="2">
        <v>1.3390281810151983</v>
      </c>
      <c r="H3" s="2">
        <v>441.13339999999999</v>
      </c>
      <c r="I3" s="12" t="s">
        <v>54</v>
      </c>
      <c r="J3" s="9">
        <f t="shared" si="0"/>
        <v>1.1519546027742749</v>
      </c>
      <c r="K3" s="12" t="s">
        <v>55</v>
      </c>
    </row>
    <row r="4" spans="1:11" x14ac:dyDescent="0.25">
      <c r="A4" s="11" t="s">
        <v>7</v>
      </c>
      <c r="B4" s="12" t="s">
        <v>8</v>
      </c>
      <c r="C4" s="12" t="s">
        <v>16</v>
      </c>
      <c r="D4" s="12">
        <v>2275020000</v>
      </c>
      <c r="E4" s="12" t="s">
        <v>10</v>
      </c>
      <c r="F4" s="13" t="s">
        <v>11</v>
      </c>
      <c r="G4" s="2">
        <v>1.2115798801528657</v>
      </c>
      <c r="H4" s="2">
        <v>277.20540000000005</v>
      </c>
      <c r="I4" s="18" t="s">
        <v>54</v>
      </c>
      <c r="J4" s="9">
        <f t="shared" si="0"/>
        <v>1.1519546027742749</v>
      </c>
      <c r="K4" s="12" t="s">
        <v>55</v>
      </c>
    </row>
    <row r="5" spans="1:11" hidden="1" x14ac:dyDescent="0.25">
      <c r="A5" s="11" t="s">
        <v>7</v>
      </c>
      <c r="B5" s="12" t="s">
        <v>8</v>
      </c>
      <c r="C5" s="12" t="s">
        <v>13</v>
      </c>
      <c r="D5" s="12">
        <v>2275020000</v>
      </c>
      <c r="E5" s="12" t="s">
        <v>10</v>
      </c>
      <c r="F5" s="13" t="s">
        <v>11</v>
      </c>
      <c r="G5" s="2">
        <v>1.3723348264085158</v>
      </c>
      <c r="H5" s="2">
        <v>223.02556000000004</v>
      </c>
      <c r="I5" s="12" t="s">
        <v>54</v>
      </c>
      <c r="J5" s="9">
        <f t="shared" si="0"/>
        <v>1.1519546027742749</v>
      </c>
      <c r="K5" s="12" t="s">
        <v>55</v>
      </c>
    </row>
    <row r="6" spans="1:11" hidden="1" x14ac:dyDescent="0.25">
      <c r="A6" s="14" t="s">
        <v>7</v>
      </c>
      <c r="B6" s="15" t="s">
        <v>8</v>
      </c>
      <c r="C6" s="15" t="s">
        <v>27</v>
      </c>
      <c r="D6" s="15">
        <v>2275020000</v>
      </c>
      <c r="E6" s="15" t="s">
        <v>10</v>
      </c>
      <c r="F6" s="16" t="s">
        <v>11</v>
      </c>
      <c r="G6" s="2">
        <v>1.3444483670619367</v>
      </c>
      <c r="H6" s="2">
        <v>220.30765999999969</v>
      </c>
      <c r="I6" s="12" t="s">
        <v>54</v>
      </c>
      <c r="J6" s="9">
        <f t="shared" si="0"/>
        <v>1.1519546027742749</v>
      </c>
      <c r="K6" s="12" t="s">
        <v>55</v>
      </c>
    </row>
    <row r="7" spans="1:11" hidden="1" x14ac:dyDescent="0.25">
      <c r="A7" s="14" t="s">
        <v>7</v>
      </c>
      <c r="B7" s="15" t="s">
        <v>8</v>
      </c>
      <c r="C7" s="15" t="s">
        <v>25</v>
      </c>
      <c r="D7" s="15">
        <v>2275020000</v>
      </c>
      <c r="E7" s="15" t="s">
        <v>10</v>
      </c>
      <c r="F7" s="16" t="s">
        <v>11</v>
      </c>
      <c r="G7" s="2">
        <v>1.4506232504701275</v>
      </c>
      <c r="H7" s="2">
        <v>135.07842000000005</v>
      </c>
      <c r="I7" s="12" t="s">
        <v>54</v>
      </c>
      <c r="J7" s="9">
        <f t="shared" si="0"/>
        <v>1.1519546027742749</v>
      </c>
      <c r="K7" s="12" t="s">
        <v>55</v>
      </c>
    </row>
    <row r="8" spans="1:11" x14ac:dyDescent="0.25">
      <c r="A8" s="11" t="s">
        <v>23</v>
      </c>
      <c r="B8" s="12" t="s">
        <v>8</v>
      </c>
      <c r="C8" s="12" t="s">
        <v>16</v>
      </c>
      <c r="D8" s="12">
        <v>2103004002</v>
      </c>
      <c r="E8" s="12" t="s">
        <v>24</v>
      </c>
      <c r="F8" s="13" t="s">
        <v>11</v>
      </c>
      <c r="G8" s="2">
        <v>1.2500000650716749</v>
      </c>
      <c r="H8" s="2">
        <v>480.23980000000006</v>
      </c>
      <c r="I8" s="18" t="s">
        <v>59</v>
      </c>
      <c r="J8" s="9">
        <v>1</v>
      </c>
      <c r="K8" s="12" t="s">
        <v>58</v>
      </c>
    </row>
    <row r="9" spans="1:11" hidden="1" x14ac:dyDescent="0.25">
      <c r="A9" s="14" t="s">
        <v>23</v>
      </c>
      <c r="B9" s="15" t="s">
        <v>8</v>
      </c>
      <c r="C9" s="15" t="s">
        <v>13</v>
      </c>
      <c r="D9" s="15">
        <v>2103004002</v>
      </c>
      <c r="E9" s="15" t="s">
        <v>24</v>
      </c>
      <c r="F9" s="16" t="s">
        <v>11</v>
      </c>
      <c r="G9" s="2">
        <v>1.2499999788768874</v>
      </c>
      <c r="H9" s="2">
        <v>295.88439999999986</v>
      </c>
      <c r="I9" s="15" t="s">
        <v>59</v>
      </c>
      <c r="J9" s="10">
        <v>1</v>
      </c>
      <c r="K9" s="12" t="s">
        <v>58</v>
      </c>
    </row>
    <row r="10" spans="1:11" hidden="1" x14ac:dyDescent="0.25">
      <c r="A10" s="11" t="s">
        <v>23</v>
      </c>
      <c r="B10" s="12" t="s">
        <v>8</v>
      </c>
      <c r="C10" s="12" t="s">
        <v>9</v>
      </c>
      <c r="D10" s="12">
        <v>2103004000</v>
      </c>
      <c r="E10" s="12" t="s">
        <v>41</v>
      </c>
      <c r="F10" s="13" t="s">
        <v>11</v>
      </c>
      <c r="G10" s="1">
        <v>1.2500000458614162</v>
      </c>
      <c r="H10" s="2">
        <v>136.28016000000002</v>
      </c>
      <c r="I10" s="12" t="s">
        <v>59</v>
      </c>
      <c r="J10" s="9">
        <v>1</v>
      </c>
      <c r="K10" s="12" t="s">
        <v>58</v>
      </c>
    </row>
    <row r="11" spans="1:11" hidden="1" x14ac:dyDescent="0.25">
      <c r="A11" s="14" t="s">
        <v>15</v>
      </c>
      <c r="B11" s="15" t="s">
        <v>8</v>
      </c>
      <c r="C11" s="15" t="s">
        <v>19</v>
      </c>
      <c r="D11" s="15">
        <v>2282005022</v>
      </c>
      <c r="E11" s="15" t="s">
        <v>34</v>
      </c>
      <c r="F11" s="16" t="s">
        <v>11</v>
      </c>
      <c r="G11" s="2">
        <v>1.1134161099859317</v>
      </c>
      <c r="H11" s="2">
        <v>190.3407</v>
      </c>
      <c r="I11" s="17" t="s">
        <v>51</v>
      </c>
      <c r="J11" s="10">
        <v>1</v>
      </c>
      <c r="K11" s="15" t="s">
        <v>50</v>
      </c>
    </row>
    <row r="12" spans="1:11" x14ac:dyDescent="0.25">
      <c r="A12" s="11" t="s">
        <v>15</v>
      </c>
      <c r="B12" s="12" t="s">
        <v>8</v>
      </c>
      <c r="C12" s="12" t="s">
        <v>16</v>
      </c>
      <c r="D12" s="12">
        <v>2282005022</v>
      </c>
      <c r="E12" s="12" t="s">
        <v>34</v>
      </c>
      <c r="F12" s="13" t="s">
        <v>11</v>
      </c>
      <c r="G12" s="2">
        <v>1.1028335364960786</v>
      </c>
      <c r="H12" s="2">
        <v>187.15389999999999</v>
      </c>
      <c r="I12" s="17" t="s">
        <v>51</v>
      </c>
      <c r="J12" s="10">
        <v>1</v>
      </c>
      <c r="K12" s="15" t="s">
        <v>50</v>
      </c>
    </row>
    <row r="13" spans="1:11" hidden="1" x14ac:dyDescent="0.25">
      <c r="A13" s="14" t="s">
        <v>15</v>
      </c>
      <c r="B13" s="15" t="s">
        <v>8</v>
      </c>
      <c r="C13" s="15" t="s">
        <v>13</v>
      </c>
      <c r="D13" s="15">
        <v>2282005022</v>
      </c>
      <c r="E13" s="15" t="s">
        <v>34</v>
      </c>
      <c r="F13" s="16" t="s">
        <v>11</v>
      </c>
      <c r="G13" s="2">
        <v>1.0963120025232065</v>
      </c>
      <c r="H13" s="2">
        <v>182.79080000000027</v>
      </c>
      <c r="I13" s="17" t="s">
        <v>51</v>
      </c>
      <c r="J13" s="10">
        <v>1</v>
      </c>
      <c r="K13" s="15" t="s">
        <v>50</v>
      </c>
    </row>
    <row r="14" spans="1:11" hidden="1" x14ac:dyDescent="0.25">
      <c r="A14" s="11" t="s">
        <v>15</v>
      </c>
      <c r="B14" s="12" t="s">
        <v>8</v>
      </c>
      <c r="C14" s="12" t="s">
        <v>25</v>
      </c>
      <c r="D14" s="12">
        <v>2282005022</v>
      </c>
      <c r="E14" s="12" t="s">
        <v>34</v>
      </c>
      <c r="F14" s="13" t="s">
        <v>11</v>
      </c>
      <c r="G14" s="2">
        <v>1.0989405274297299</v>
      </c>
      <c r="H14" s="2">
        <v>154.55199999999991</v>
      </c>
      <c r="I14" s="17" t="s">
        <v>51</v>
      </c>
      <c r="J14" s="10">
        <v>1</v>
      </c>
      <c r="K14" s="15" t="s">
        <v>50</v>
      </c>
    </row>
    <row r="15" spans="1:11" x14ac:dyDescent="0.25">
      <c r="A15" s="11" t="s">
        <v>15</v>
      </c>
      <c r="B15" s="12" t="s">
        <v>8</v>
      </c>
      <c r="C15" s="12" t="s">
        <v>16</v>
      </c>
      <c r="D15" s="12">
        <v>2260001020</v>
      </c>
      <c r="E15" s="12" t="s">
        <v>17</v>
      </c>
      <c r="F15" s="13" t="s">
        <v>11</v>
      </c>
      <c r="G15" s="2">
        <v>1.4169335846469147</v>
      </c>
      <c r="H15" s="2">
        <v>578.51039999999989</v>
      </c>
      <c r="I15" s="18" t="s">
        <v>56</v>
      </c>
      <c r="J15" s="9">
        <v>1</v>
      </c>
      <c r="K15" s="12" t="s">
        <v>57</v>
      </c>
    </row>
    <row r="16" spans="1:11" hidden="1" x14ac:dyDescent="0.25">
      <c r="A16" s="14" t="s">
        <v>15</v>
      </c>
      <c r="B16" s="15" t="s">
        <v>8</v>
      </c>
      <c r="C16" s="15" t="s">
        <v>19</v>
      </c>
      <c r="D16" s="15">
        <v>2260001020</v>
      </c>
      <c r="E16" s="15" t="s">
        <v>17</v>
      </c>
      <c r="F16" s="16" t="s">
        <v>11</v>
      </c>
      <c r="G16" s="2">
        <v>1.3697847569069808</v>
      </c>
      <c r="H16" s="2">
        <v>477.38209999999998</v>
      </c>
      <c r="I16" s="12" t="s">
        <v>56</v>
      </c>
      <c r="J16" s="9">
        <v>1</v>
      </c>
      <c r="K16" s="12" t="s">
        <v>57</v>
      </c>
    </row>
    <row r="17" spans="1:11" hidden="1" x14ac:dyDescent="0.25">
      <c r="A17" s="14" t="s">
        <v>15</v>
      </c>
      <c r="B17" s="15" t="s">
        <v>8</v>
      </c>
      <c r="C17" s="15" t="s">
        <v>25</v>
      </c>
      <c r="D17" s="15">
        <v>2260001020</v>
      </c>
      <c r="E17" s="15" t="s">
        <v>17</v>
      </c>
      <c r="F17" s="16" t="s">
        <v>11</v>
      </c>
      <c r="G17" s="2">
        <v>1.3569134103084661</v>
      </c>
      <c r="H17" s="2">
        <v>340.70740000000012</v>
      </c>
      <c r="I17" s="12" t="s">
        <v>56</v>
      </c>
      <c r="J17" s="9">
        <v>1</v>
      </c>
      <c r="K17" s="12" t="s">
        <v>57</v>
      </c>
    </row>
    <row r="18" spans="1:11" hidden="1" x14ac:dyDescent="0.25">
      <c r="A18" s="11" t="s">
        <v>15</v>
      </c>
      <c r="B18" s="12" t="s">
        <v>8</v>
      </c>
      <c r="C18" s="12" t="s">
        <v>9</v>
      </c>
      <c r="D18" s="12">
        <v>2260001020</v>
      </c>
      <c r="E18" s="12" t="s">
        <v>17</v>
      </c>
      <c r="F18" s="13" t="s">
        <v>11</v>
      </c>
      <c r="G18" s="1">
        <v>1.402427834261863</v>
      </c>
      <c r="H18" s="2">
        <v>108.09438999999998</v>
      </c>
      <c r="I18" s="12" t="s">
        <v>56</v>
      </c>
      <c r="J18" s="9">
        <v>1</v>
      </c>
      <c r="K18" s="12" t="s">
        <v>57</v>
      </c>
    </row>
    <row r="19" spans="1:11" hidden="1" x14ac:dyDescent="0.25">
      <c r="A19" s="14" t="s">
        <v>21</v>
      </c>
      <c r="B19" s="15" t="s">
        <v>8</v>
      </c>
      <c r="C19" s="15" t="s">
        <v>13</v>
      </c>
      <c r="D19" s="15">
        <v>2310021100</v>
      </c>
      <c r="E19" s="15" t="s">
        <v>31</v>
      </c>
      <c r="F19" s="16" t="s">
        <v>11</v>
      </c>
      <c r="G19" s="2">
        <v>2.1080000914608643</v>
      </c>
      <c r="H19" s="2">
        <v>277.17911999999984</v>
      </c>
      <c r="I19" s="15" t="s">
        <v>66</v>
      </c>
      <c r="J19" s="10">
        <v>1</v>
      </c>
      <c r="K19" s="15" t="s">
        <v>67</v>
      </c>
    </row>
    <row r="20" spans="1:11" hidden="1" x14ac:dyDescent="0.25">
      <c r="A20" s="14" t="s">
        <v>21</v>
      </c>
      <c r="B20" s="15" t="s">
        <v>8</v>
      </c>
      <c r="C20" s="15" t="s">
        <v>13</v>
      </c>
      <c r="D20" s="15">
        <v>2310011600</v>
      </c>
      <c r="E20" s="15" t="s">
        <v>45</v>
      </c>
      <c r="F20" s="16" t="s">
        <v>11</v>
      </c>
      <c r="G20" s="2">
        <v>1.8259999907688631</v>
      </c>
      <c r="H20" s="2">
        <v>103.79653</v>
      </c>
      <c r="I20" s="15" t="s">
        <v>66</v>
      </c>
      <c r="J20" s="10">
        <v>1</v>
      </c>
      <c r="K20" s="15" t="s">
        <v>67</v>
      </c>
    </row>
    <row r="21" spans="1:11" hidden="1" x14ac:dyDescent="0.25">
      <c r="A21" s="14" t="s">
        <v>21</v>
      </c>
      <c r="B21" s="15" t="s">
        <v>8</v>
      </c>
      <c r="C21" s="15" t="s">
        <v>13</v>
      </c>
      <c r="D21" s="15">
        <v>2310010100</v>
      </c>
      <c r="E21" s="15" t="s">
        <v>39</v>
      </c>
      <c r="F21" s="16" t="s">
        <v>11</v>
      </c>
      <c r="G21" s="2">
        <v>1.8259999339849304</v>
      </c>
      <c r="H21" s="2">
        <v>146.64408000000006</v>
      </c>
      <c r="I21" s="15" t="s">
        <v>66</v>
      </c>
      <c r="J21" s="10">
        <v>1</v>
      </c>
      <c r="K21" s="15" t="s">
        <v>67</v>
      </c>
    </row>
    <row r="22" spans="1:11" hidden="1" x14ac:dyDescent="0.25">
      <c r="A22" s="11" t="s">
        <v>21</v>
      </c>
      <c r="B22" s="12" t="s">
        <v>8</v>
      </c>
      <c r="C22" s="12" t="s">
        <v>13</v>
      </c>
      <c r="D22" s="12">
        <v>2310000220</v>
      </c>
      <c r="E22" s="12" t="s">
        <v>22</v>
      </c>
      <c r="F22" s="13" t="s">
        <v>11</v>
      </c>
      <c r="G22" s="2">
        <v>1.3928950814990393</v>
      </c>
      <c r="H22" s="2">
        <v>559.93029999999999</v>
      </c>
      <c r="I22" s="15" t="s">
        <v>66</v>
      </c>
      <c r="J22" s="10">
        <v>1</v>
      </c>
      <c r="K22" s="15" t="s">
        <v>67</v>
      </c>
    </row>
    <row r="23" spans="1:11" hidden="1" x14ac:dyDescent="0.25">
      <c r="A23" s="11" t="s">
        <v>21</v>
      </c>
      <c r="B23" s="12" t="s">
        <v>8</v>
      </c>
      <c r="C23" s="12" t="s">
        <v>9</v>
      </c>
      <c r="D23" s="12">
        <v>2310000220</v>
      </c>
      <c r="E23" s="12" t="s">
        <v>22</v>
      </c>
      <c r="F23" s="13" t="s">
        <v>11</v>
      </c>
      <c r="G23" s="1">
        <v>1.8568465063059092</v>
      </c>
      <c r="H23" s="2">
        <v>138.89511000000002</v>
      </c>
      <c r="I23" s="15" t="s">
        <v>66</v>
      </c>
      <c r="J23" s="10">
        <v>1</v>
      </c>
      <c r="K23" s="15" t="s">
        <v>67</v>
      </c>
    </row>
    <row r="24" spans="1:11" hidden="1" x14ac:dyDescent="0.25">
      <c r="A24" s="11" t="s">
        <v>18</v>
      </c>
      <c r="B24" s="12" t="s">
        <v>8</v>
      </c>
      <c r="C24" s="12" t="s">
        <v>9</v>
      </c>
      <c r="D24" s="12">
        <v>20200254</v>
      </c>
      <c r="E24" s="12" t="s">
        <v>35</v>
      </c>
      <c r="F24" s="13" t="s">
        <v>11</v>
      </c>
      <c r="G24" s="1">
        <v>1.1134540114419931</v>
      </c>
      <c r="H24" s="2">
        <v>181.50670000000011</v>
      </c>
      <c r="I24" s="15" t="s">
        <v>66</v>
      </c>
      <c r="J24" s="10">
        <v>1</v>
      </c>
      <c r="K24" s="15" t="s">
        <v>67</v>
      </c>
    </row>
    <row r="25" spans="1:11" hidden="1" x14ac:dyDescent="0.25">
      <c r="A25" s="11" t="s">
        <v>18</v>
      </c>
      <c r="B25" s="12" t="s">
        <v>8</v>
      </c>
      <c r="C25" s="12" t="s">
        <v>13</v>
      </c>
      <c r="D25" s="12">
        <v>20200254</v>
      </c>
      <c r="E25" s="12" t="s">
        <v>35</v>
      </c>
      <c r="F25" s="13" t="s">
        <v>11</v>
      </c>
      <c r="G25" s="2">
        <v>1.1374875479583986</v>
      </c>
      <c r="H25" s="2">
        <v>115.99644999999998</v>
      </c>
      <c r="I25" s="15" t="s">
        <v>66</v>
      </c>
      <c r="J25" s="10">
        <v>1</v>
      </c>
      <c r="K25" s="15" t="s">
        <v>67</v>
      </c>
    </row>
    <row r="26" spans="1:11" hidden="1" x14ac:dyDescent="0.25">
      <c r="A26" s="14" t="s">
        <v>18</v>
      </c>
      <c r="B26" s="15" t="s">
        <v>8</v>
      </c>
      <c r="C26" s="15" t="s">
        <v>19</v>
      </c>
      <c r="D26" s="15">
        <v>20200252</v>
      </c>
      <c r="E26" s="15" t="s">
        <v>20</v>
      </c>
      <c r="F26" s="16" t="s">
        <v>11</v>
      </c>
      <c r="G26" s="2">
        <v>1.1941496279441697</v>
      </c>
      <c r="H26" s="2">
        <v>566.53440000000001</v>
      </c>
      <c r="I26" s="15" t="s">
        <v>66</v>
      </c>
      <c r="J26" s="10">
        <v>1</v>
      </c>
      <c r="K26" s="15" t="s">
        <v>67</v>
      </c>
    </row>
    <row r="27" spans="1:11" x14ac:dyDescent="0.25">
      <c r="A27" s="14" t="s">
        <v>18</v>
      </c>
      <c r="B27" s="15" t="s">
        <v>8</v>
      </c>
      <c r="C27" s="15" t="s">
        <v>16</v>
      </c>
      <c r="D27" s="15">
        <v>20200252</v>
      </c>
      <c r="E27" s="15" t="s">
        <v>20</v>
      </c>
      <c r="F27" s="16" t="s">
        <v>11</v>
      </c>
      <c r="G27" s="2">
        <v>1.2930000359356801</v>
      </c>
      <c r="H27" s="2">
        <v>525.8979999999998</v>
      </c>
      <c r="I27" s="17" t="s">
        <v>66</v>
      </c>
      <c r="J27" s="10">
        <v>1</v>
      </c>
      <c r="K27" s="15" t="s">
        <v>67</v>
      </c>
    </row>
    <row r="28" spans="1:11" hidden="1" x14ac:dyDescent="0.25">
      <c r="A28" s="14" t="s">
        <v>18</v>
      </c>
      <c r="B28" s="15" t="s">
        <v>8</v>
      </c>
      <c r="C28" s="15" t="s">
        <v>9</v>
      </c>
      <c r="D28" s="15">
        <v>20200252</v>
      </c>
      <c r="E28" s="15" t="s">
        <v>20</v>
      </c>
      <c r="F28" s="16" t="s">
        <v>11</v>
      </c>
      <c r="G28" s="1">
        <v>1.2929999619110104</v>
      </c>
      <c r="H28" s="2">
        <v>139.92677000000003</v>
      </c>
      <c r="I28" s="15" t="s">
        <v>66</v>
      </c>
      <c r="J28" s="10">
        <v>1</v>
      </c>
      <c r="K28" s="15" t="s">
        <v>67</v>
      </c>
    </row>
    <row r="29" spans="1:11" hidden="1" x14ac:dyDescent="0.25">
      <c r="A29" s="11" t="s">
        <v>12</v>
      </c>
      <c r="B29" s="12" t="s">
        <v>8</v>
      </c>
      <c r="C29" s="12" t="s">
        <v>27</v>
      </c>
      <c r="D29" s="12">
        <v>30501620</v>
      </c>
      <c r="E29" s="12" t="s">
        <v>30</v>
      </c>
      <c r="F29" s="13" t="s">
        <v>11</v>
      </c>
      <c r="G29" s="2">
        <v>1.2064736537720087</v>
      </c>
      <c r="H29" s="2">
        <v>321.3143</v>
      </c>
      <c r="I29" s="12" t="s">
        <v>60</v>
      </c>
      <c r="J29" s="9">
        <v>1</v>
      </c>
      <c r="K29" s="12" t="s">
        <v>61</v>
      </c>
    </row>
    <row r="30" spans="1:11" hidden="1" x14ac:dyDescent="0.25">
      <c r="A30" s="14" t="s">
        <v>12</v>
      </c>
      <c r="B30" s="15" t="s">
        <v>8</v>
      </c>
      <c r="C30" s="15" t="s">
        <v>13</v>
      </c>
      <c r="D30" s="15">
        <v>30501604</v>
      </c>
      <c r="E30" s="15" t="s">
        <v>14</v>
      </c>
      <c r="F30" s="16" t="s">
        <v>11</v>
      </c>
      <c r="G30" s="2">
        <v>1.2064736332263728</v>
      </c>
      <c r="H30" s="2">
        <v>682.06500000000005</v>
      </c>
      <c r="I30" s="15" t="s">
        <v>60</v>
      </c>
      <c r="J30" s="9">
        <v>1</v>
      </c>
      <c r="K30" s="12" t="s">
        <v>61</v>
      </c>
    </row>
    <row r="31" spans="1:11" hidden="1" x14ac:dyDescent="0.25">
      <c r="A31" s="14" t="s">
        <v>12</v>
      </c>
      <c r="B31" s="15" t="s">
        <v>8</v>
      </c>
      <c r="C31" s="15" t="s">
        <v>25</v>
      </c>
      <c r="D31" s="15">
        <v>30501604</v>
      </c>
      <c r="E31" s="15" t="s">
        <v>14</v>
      </c>
      <c r="F31" s="16" t="s">
        <v>11</v>
      </c>
      <c r="G31" s="2">
        <v>1.206473646675279</v>
      </c>
      <c r="H31" s="2">
        <v>156.28044</v>
      </c>
      <c r="I31" s="15" t="s">
        <v>60</v>
      </c>
      <c r="J31" s="9">
        <v>1</v>
      </c>
      <c r="K31" s="12" t="s">
        <v>61</v>
      </c>
    </row>
    <row r="32" spans="1:11" hidden="1" x14ac:dyDescent="0.25">
      <c r="A32" s="11" t="s">
        <v>12</v>
      </c>
      <c r="B32" s="12" t="s">
        <v>8</v>
      </c>
      <c r="C32" s="12" t="s">
        <v>13</v>
      </c>
      <c r="D32" s="12">
        <v>30501404</v>
      </c>
      <c r="E32" s="12" t="s">
        <v>40</v>
      </c>
      <c r="F32" s="13" t="s">
        <v>11</v>
      </c>
      <c r="G32" s="2">
        <v>1.1493136896141714</v>
      </c>
      <c r="H32" s="2">
        <v>144.0355999999999</v>
      </c>
      <c r="I32" s="12" t="s">
        <v>62</v>
      </c>
      <c r="J32" s="9">
        <f>1+7*(1-105/94.5)/5</f>
        <v>0.84444444444444433</v>
      </c>
      <c r="K32" s="12" t="s">
        <v>64</v>
      </c>
    </row>
    <row r="33" spans="1:11" hidden="1" x14ac:dyDescent="0.25">
      <c r="A33" s="11" t="s">
        <v>12</v>
      </c>
      <c r="B33" s="12" t="s">
        <v>8</v>
      </c>
      <c r="C33" s="12" t="s">
        <v>25</v>
      </c>
      <c r="D33" s="12">
        <v>30501403</v>
      </c>
      <c r="E33" s="12" t="s">
        <v>26</v>
      </c>
      <c r="F33" s="13" t="s">
        <v>11</v>
      </c>
      <c r="G33" s="2">
        <v>1.1493137982257686</v>
      </c>
      <c r="H33" s="2">
        <v>447.79880000000003</v>
      </c>
      <c r="I33" s="12" t="s">
        <v>62</v>
      </c>
      <c r="J33" s="9">
        <f>1+7*(1-105/94.5)/5</f>
        <v>0.84444444444444433</v>
      </c>
      <c r="K33" s="12" t="s">
        <v>64</v>
      </c>
    </row>
    <row r="34" spans="1:11" hidden="1" x14ac:dyDescent="0.25">
      <c r="A34" s="11" t="s">
        <v>12</v>
      </c>
      <c r="B34" s="12" t="s">
        <v>8</v>
      </c>
      <c r="C34" s="12" t="s">
        <v>9</v>
      </c>
      <c r="D34" s="12">
        <v>30501403</v>
      </c>
      <c r="E34" s="12" t="s">
        <v>26</v>
      </c>
      <c r="F34" s="13" t="s">
        <v>11</v>
      </c>
      <c r="G34" s="1">
        <v>1.1493137535043145</v>
      </c>
      <c r="H34" s="2">
        <v>340.17599999999993</v>
      </c>
      <c r="I34" s="12" t="s">
        <v>62</v>
      </c>
      <c r="J34" s="9">
        <f>1+7*(1-105/94.5)/5</f>
        <v>0.84444444444444433</v>
      </c>
      <c r="K34" s="12" t="s">
        <v>64</v>
      </c>
    </row>
    <row r="35" spans="1:11" hidden="1" x14ac:dyDescent="0.25">
      <c r="A35" s="14" t="s">
        <v>12</v>
      </c>
      <c r="B35" s="15" t="s">
        <v>8</v>
      </c>
      <c r="C35" s="15" t="s">
        <v>13</v>
      </c>
      <c r="D35" s="15">
        <v>30501403</v>
      </c>
      <c r="E35" s="15" t="s">
        <v>26</v>
      </c>
      <c r="F35" s="16" t="s">
        <v>11</v>
      </c>
      <c r="G35" s="2">
        <v>1.1493137297770004</v>
      </c>
      <c r="H35" s="2">
        <v>136.59220000000005</v>
      </c>
      <c r="I35" s="12" t="s">
        <v>62</v>
      </c>
      <c r="J35" s="9">
        <f>1+7*(1-105/94.5)/5</f>
        <v>0.84444444444444433</v>
      </c>
      <c r="K35" s="12" t="s">
        <v>64</v>
      </c>
    </row>
    <row r="36" spans="1:11" hidden="1" x14ac:dyDescent="0.25">
      <c r="A36" s="11" t="s">
        <v>12</v>
      </c>
      <c r="B36" s="12" t="s">
        <v>8</v>
      </c>
      <c r="C36" s="12" t="s">
        <v>27</v>
      </c>
      <c r="D36" s="12">
        <v>30501402</v>
      </c>
      <c r="E36" s="12" t="s">
        <v>33</v>
      </c>
      <c r="F36" s="13" t="s">
        <v>11</v>
      </c>
      <c r="G36" s="2">
        <v>1.1493137459395293</v>
      </c>
      <c r="H36" s="2">
        <v>194.71049999999991</v>
      </c>
      <c r="I36" s="12" t="s">
        <v>62</v>
      </c>
      <c r="J36" s="9">
        <f>1+7*(1-105/94.5)/5</f>
        <v>0.84444444444444433</v>
      </c>
      <c r="K36" s="12" t="s">
        <v>64</v>
      </c>
    </row>
    <row r="37" spans="1:11" hidden="1" x14ac:dyDescent="0.25">
      <c r="A37" s="14" t="s">
        <v>12</v>
      </c>
      <c r="B37" s="15" t="s">
        <v>8</v>
      </c>
      <c r="C37" s="15" t="s">
        <v>27</v>
      </c>
      <c r="D37" s="15">
        <v>30500706</v>
      </c>
      <c r="E37" s="15" t="s">
        <v>29</v>
      </c>
      <c r="F37" s="16" t="s">
        <v>11</v>
      </c>
      <c r="G37" s="2">
        <v>1.2064735883202429</v>
      </c>
      <c r="H37" s="2">
        <v>440.50500000000017</v>
      </c>
      <c r="I37" s="15" t="s">
        <v>63</v>
      </c>
      <c r="J37" s="9">
        <f>1+7*(1-101.4/97.15)/5</f>
        <v>0.93875450334534216</v>
      </c>
      <c r="K37" s="12" t="s">
        <v>64</v>
      </c>
    </row>
    <row r="38" spans="1:11" hidden="1" x14ac:dyDescent="0.25">
      <c r="A38" s="14" t="s">
        <v>12</v>
      </c>
      <c r="B38" s="15" t="s">
        <v>8</v>
      </c>
      <c r="C38" s="15" t="s">
        <v>13</v>
      </c>
      <c r="D38" s="15">
        <v>30500706</v>
      </c>
      <c r="E38" s="15" t="s">
        <v>29</v>
      </c>
      <c r="F38" s="16" t="s">
        <v>11</v>
      </c>
      <c r="G38" s="2">
        <v>1.2064736842105264</v>
      </c>
      <c r="H38" s="2">
        <v>209.88050000000001</v>
      </c>
      <c r="I38" s="15" t="s">
        <v>63</v>
      </c>
      <c r="J38" s="9">
        <f>1+7*(1-101.4/97.15)/5</f>
        <v>0.93875450334534216</v>
      </c>
      <c r="K38" s="12" t="s">
        <v>64</v>
      </c>
    </row>
    <row r="39" spans="1:11" hidden="1" x14ac:dyDescent="0.25">
      <c r="A39" s="14" t="s">
        <v>12</v>
      </c>
      <c r="B39" s="15" t="s">
        <v>8</v>
      </c>
      <c r="C39" s="15" t="s">
        <v>27</v>
      </c>
      <c r="D39" s="15">
        <v>30500622</v>
      </c>
      <c r="E39" s="15" t="s">
        <v>28</v>
      </c>
      <c r="F39" s="16" t="s">
        <v>11</v>
      </c>
      <c r="G39" s="2">
        <v>1.2064737363597555</v>
      </c>
      <c r="H39" s="2">
        <v>444.48200000000037</v>
      </c>
      <c r="I39" s="15" t="s">
        <v>63</v>
      </c>
      <c r="J39" s="9">
        <f>1+7*(1-101.4/97.15)/5</f>
        <v>0.93875450334534216</v>
      </c>
      <c r="K39" s="12" t="s">
        <v>64</v>
      </c>
    </row>
    <row r="40" spans="1:11" hidden="1" x14ac:dyDescent="0.25">
      <c r="A40" s="14" t="s">
        <v>12</v>
      </c>
      <c r="B40" s="15" t="s">
        <v>8</v>
      </c>
      <c r="C40" s="15" t="s">
        <v>9</v>
      </c>
      <c r="D40" s="15">
        <v>30500622</v>
      </c>
      <c r="E40" s="15" t="s">
        <v>28</v>
      </c>
      <c r="F40" s="16" t="s">
        <v>11</v>
      </c>
      <c r="G40" s="1">
        <v>1.2064736934717579</v>
      </c>
      <c r="H40" s="2">
        <v>328.54919999999987</v>
      </c>
      <c r="I40" s="15" t="s">
        <v>63</v>
      </c>
      <c r="J40" s="9">
        <f>1+7*(1-101.4/97.15)/5</f>
        <v>0.93875450334534216</v>
      </c>
      <c r="K40" s="12" t="s">
        <v>64</v>
      </c>
    </row>
    <row r="41" spans="1:11" hidden="1" x14ac:dyDescent="0.25">
      <c r="A41" s="11" t="s">
        <v>12</v>
      </c>
      <c r="B41" s="12" t="s">
        <v>8</v>
      </c>
      <c r="C41" s="12" t="s">
        <v>9</v>
      </c>
      <c r="D41" s="12">
        <v>30290003</v>
      </c>
      <c r="E41" s="12" t="s">
        <v>42</v>
      </c>
      <c r="F41" s="13" t="s">
        <v>11</v>
      </c>
      <c r="G41" s="1">
        <v>1.2419511524071079</v>
      </c>
      <c r="H41" s="2">
        <v>130.50354000000004</v>
      </c>
      <c r="I41" s="15" t="s">
        <v>66</v>
      </c>
      <c r="J41" s="10">
        <v>1</v>
      </c>
      <c r="K41" s="15" t="s">
        <v>67</v>
      </c>
    </row>
    <row r="42" spans="1:11" hidden="1" x14ac:dyDescent="0.25">
      <c r="A42" s="14" t="s">
        <v>12</v>
      </c>
      <c r="B42" s="15" t="s">
        <v>8</v>
      </c>
      <c r="C42" s="15" t="s">
        <v>13</v>
      </c>
      <c r="D42" s="15">
        <v>20400110</v>
      </c>
      <c r="E42" s="15" t="s">
        <v>38</v>
      </c>
      <c r="F42" s="16" t="s">
        <v>11</v>
      </c>
      <c r="G42" s="2">
        <v>1.2499999794315988</v>
      </c>
      <c r="H42" s="2">
        <v>151.93206999999995</v>
      </c>
      <c r="I42" s="15"/>
      <c r="J42" s="10">
        <v>1</v>
      </c>
      <c r="K42" s="15" t="s">
        <v>65</v>
      </c>
    </row>
    <row r="43" spans="1:11" hidden="1" x14ac:dyDescent="0.25">
      <c r="A43" s="11" t="s">
        <v>12</v>
      </c>
      <c r="B43" s="12" t="s">
        <v>8</v>
      </c>
      <c r="C43" s="12" t="s">
        <v>13</v>
      </c>
      <c r="D43" s="12">
        <v>10300601</v>
      </c>
      <c r="E43" s="12" t="s">
        <v>44</v>
      </c>
      <c r="F43" s="13" t="s">
        <v>11</v>
      </c>
      <c r="G43" s="2">
        <v>1.0748682863835253</v>
      </c>
      <c r="H43" s="2">
        <v>114.44370000000004</v>
      </c>
      <c r="I43" s="15" t="s">
        <v>66</v>
      </c>
      <c r="J43" s="10">
        <v>1</v>
      </c>
      <c r="K43" s="15" t="s">
        <v>67</v>
      </c>
    </row>
    <row r="44" spans="1:11" hidden="1" x14ac:dyDescent="0.25">
      <c r="A44" s="14" t="s">
        <v>12</v>
      </c>
      <c r="B44" s="15" t="s">
        <v>8</v>
      </c>
      <c r="C44" s="15" t="s">
        <v>25</v>
      </c>
      <c r="D44" s="15">
        <v>10200804</v>
      </c>
      <c r="E44" s="15" t="s">
        <v>43</v>
      </c>
      <c r="F44" s="16" t="s">
        <v>11</v>
      </c>
      <c r="G44" s="2">
        <v>1.9828655410370544</v>
      </c>
      <c r="H44" s="2">
        <v>116.3644</v>
      </c>
      <c r="I44" s="15" t="s">
        <v>68</v>
      </c>
      <c r="J44" s="9">
        <f>1+7*(8.232/13.4-1)/6</f>
        <v>0.55004975124378097</v>
      </c>
      <c r="K44" s="15" t="s">
        <v>69</v>
      </c>
    </row>
    <row r="45" spans="1:11" hidden="1" x14ac:dyDescent="0.25">
      <c r="A45" s="11" t="s">
        <v>12</v>
      </c>
      <c r="B45" s="12" t="s">
        <v>8</v>
      </c>
      <c r="C45" s="12" t="s">
        <v>25</v>
      </c>
      <c r="D45" s="12">
        <v>10200802</v>
      </c>
      <c r="E45" s="12" t="s">
        <v>32</v>
      </c>
      <c r="F45" s="13" t="s">
        <v>11</v>
      </c>
      <c r="G45" s="2">
        <v>1.9828656201070265</v>
      </c>
      <c r="H45" s="2">
        <v>206.77350000000001</v>
      </c>
      <c r="I45" s="15" t="s">
        <v>68</v>
      </c>
      <c r="J45" s="9">
        <f>1+7*(8.232/13.4-1)/6</f>
        <v>0.55004975124378097</v>
      </c>
      <c r="K45" s="15" t="s">
        <v>69</v>
      </c>
    </row>
    <row r="46" spans="1:11" hidden="1" x14ac:dyDescent="0.25">
      <c r="A46" s="11" t="s">
        <v>36</v>
      </c>
      <c r="B46" s="12" t="s">
        <v>8</v>
      </c>
      <c r="C46" s="12" t="s">
        <v>9</v>
      </c>
      <c r="D46" s="12">
        <v>2285002007</v>
      </c>
      <c r="E46" s="12" t="s">
        <v>37</v>
      </c>
      <c r="F46" s="13" t="s">
        <v>11</v>
      </c>
      <c r="G46" s="1">
        <v>1.1275908636875753</v>
      </c>
      <c r="H46" s="2">
        <v>166.3489999999999</v>
      </c>
      <c r="I46" s="18" t="s">
        <v>52</v>
      </c>
      <c r="J46" s="9">
        <f>G46-7*0.01</f>
        <v>1.0575908636875753</v>
      </c>
      <c r="K46" s="12" t="s">
        <v>53</v>
      </c>
    </row>
    <row r="47" spans="1:11" hidden="1" x14ac:dyDescent="0.25">
      <c r="A47" s="14" t="s">
        <v>36</v>
      </c>
      <c r="B47" s="15" t="s">
        <v>8</v>
      </c>
      <c r="C47" s="15" t="s">
        <v>27</v>
      </c>
      <c r="D47" s="15">
        <v>2285002007</v>
      </c>
      <c r="E47" s="15" t="s">
        <v>37</v>
      </c>
      <c r="F47" s="16" t="s">
        <v>11</v>
      </c>
      <c r="G47" s="2">
        <v>1.08673615713864</v>
      </c>
      <c r="H47" s="2">
        <v>115.61830000000008</v>
      </c>
      <c r="I47" s="18" t="s">
        <v>52</v>
      </c>
      <c r="J47" s="9">
        <f>G47-7*0.01</f>
        <v>1.01673615713864</v>
      </c>
      <c r="K47" s="12" t="s">
        <v>53</v>
      </c>
    </row>
  </sheetData>
  <autoFilter ref="A1:K47" xr:uid="{7495A528-F220-4BEA-AE4F-D2253AE8BE98}">
    <filterColumn colId="2">
      <filters>
        <filter val="Minnesota"/>
      </filters>
    </filterColumn>
    <sortState xmlns:xlrd2="http://schemas.microsoft.com/office/spreadsheetml/2017/richdata2" ref="A2:K47">
      <sortCondition ref="A1:A47"/>
    </sortState>
  </autoFilter>
  <hyperlinks>
    <hyperlink ref="I11" r:id="rId1" xr:uid="{C37E048C-9F16-483E-AE4B-06B13C4FF895}"/>
    <hyperlink ref="I46" r:id="rId2" xr:uid="{054D3E1C-B969-49C2-BAE6-C82F22929AE0}"/>
    <hyperlink ref="I47" r:id="rId3" xr:uid="{30245C4E-AF52-4C58-BB1E-2D803B6B0F40}"/>
    <hyperlink ref="I12" r:id="rId4" xr:uid="{99D815BE-ED7A-4203-8555-3195AD726779}"/>
    <hyperlink ref="I13" r:id="rId5" xr:uid="{B1253CFD-70E2-4702-B7CA-4F2C5692FF85}"/>
    <hyperlink ref="I14" r:id="rId6" xr:uid="{449C888C-09A1-4452-8806-DBFEA76E1DEA}"/>
    <hyperlink ref="I4" r:id="rId7" xr:uid="{E11F5DA6-2763-41F2-8222-6BE64BE901D9}"/>
    <hyperlink ref="I8" r:id="rId8" xr:uid="{436C8A66-7591-4893-ABAD-B0999E54A052}"/>
    <hyperlink ref="I15" r:id="rId9" xr:uid="{9F784051-7FBD-49D7-A0C6-DAB5F92BDEF2}"/>
    <hyperlink ref="I27" r:id="rId10" xr:uid="{5865CA4F-88F1-42D0-AAFA-8BE1D2F79C48}"/>
  </hyperlinks>
  <pageMargins left="0.7" right="0.7" top="0.75" bottom="0.75" header="0.3" footer="0.3"/>
  <pageSetup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LADCO_Comments</vt:lpstr>
    </vt:vector>
  </TitlesOfParts>
  <Company>Lake Michigan Air Directors Consortium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Janssen</dc:creator>
  <cp:lastModifiedBy>Hassan Bouchareb</cp:lastModifiedBy>
  <dcterms:created xsi:type="dcterms:W3CDTF">2021-12-08T18:02:27Z</dcterms:created>
  <dcterms:modified xsi:type="dcterms:W3CDTF">2021-12-10T17:06:01Z</dcterms:modified>
</cp:coreProperties>
</file>